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29\1 výzva\"/>
    </mc:Choice>
  </mc:AlternateContent>
  <xr:revisionPtr revIDLastSave="0" documentId="13_ncr:1_{FEB6BDC2-2C16-48E6-A6F0-5F2067425934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P12" i="1" l="1"/>
  <c r="P13" i="1"/>
  <c r="S12" i="1"/>
  <c r="T12" i="1"/>
  <c r="S13" i="1"/>
  <c r="T13" i="1"/>
  <c r="P9" i="1"/>
  <c r="P10" i="1"/>
  <c r="P11" i="1"/>
  <c r="S9" i="1"/>
  <c r="T9" i="1"/>
  <c r="S10" i="1"/>
  <c r="T10" i="1"/>
  <c r="S11" i="1"/>
  <c r="T11" i="1"/>
  <c r="P8" i="1" l="1"/>
  <c r="S8" i="1"/>
  <c r="T8" i="1"/>
  <c r="P7" i="1"/>
  <c r="S7" i="1"/>
  <c r="T7" i="1"/>
  <c r="R16" i="1" l="1"/>
  <c r="Q16" i="1"/>
</calcChain>
</file>

<file path=xl/sharedStrings.xml><?xml version="1.0" encoding="utf-8"?>
<sst xmlns="http://schemas.openxmlformats.org/spreadsheetml/2006/main" count="73" uniqueCount="56">
  <si>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</si>
  <si>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</si>
  <si>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</si>
  <si>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</si>
  <si>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</si>
  <si>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</si>
  <si>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</si>
  <si>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</si>
  <si>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</si>
  <si>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</si>
  <si>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</si>
  <si>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</si>
  <si>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</si>
  <si>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</si>
  <si>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</si>
  <si>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</si>
  <si>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</si>
  <si>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</si>
  <si>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</si>
  <si>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</si>
  <si>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</si>
  <si>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</si>
  <si>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</si>
  <si>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</si>
  <si>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</si>
  <si>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</si>
  <si>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</si>
  <si>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</si>
  <si>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</si>
  <si>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</si>
  <si>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</si>
  <si>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</si>
  <si>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</si>
  <si>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</si>
  <si>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</si>
  <si>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129 - 2022 </t>
  </si>
  <si>
    <t>SSD disk</t>
  </si>
  <si>
    <t>Společná faktura</t>
  </si>
  <si>
    <t>Záruka na zboží min. 36 měsíců,  servis NBD on site.</t>
  </si>
  <si>
    <t>Záruka na zboží min. 24 měsíců,  servis NBD on site.</t>
  </si>
  <si>
    <t>Záruka na zboží min. 24 měsíců.</t>
  </si>
  <si>
    <t>Záruka na zboží min. 60 měsíců.</t>
  </si>
  <si>
    <t>Záruka na zboží min. 36 měsíců.</t>
  </si>
  <si>
    <t>Ing. Miroslav Horák, Ph.D.,
Tel.: 37763 2340</t>
  </si>
  <si>
    <t>Technická 8, 301 00 Plzeň, 
Fakulta aplikovaných věd - Katedra mechaniky,
místnost UC 403</t>
  </si>
  <si>
    <t>Počítač včetně klávesnice a myši</t>
  </si>
  <si>
    <t>Procesor architektury x86-64.
Výkon procesoru v Passmark CPU více než 31 300 bodů, minimálně 12 fyzických jader.
Operační paměť typu DDR4 minimálně 32 GB rozšiřitelná na min. 128GB, min. 2 volné sloty.
Dedikovaná grafická karta podporující technologii Nvidia CUDA, min. 2x DP konektor, výkon min. 11 700 bodů dle testu na stránce https://www.videocardbenchmark.net/.
Síťová karta 1 Gb/s Ethernet.
SSD disk NVMe M.2 o kapacitě minimálně 1 TB.
Pevný disk minimálně 1TB, rozhraní SATAIII, min. 7200 RPM, montáž do 3,5" pozice.
Alespoň jedna volná pozice pro interní disky 3,5", rozhraní SATAIII.
Minimálně 10 USB portů, z toho minimálně 5x USB 3.0 port.
V předním panelu minimálně 2x USB 3.0 a 1x USB-C port.
Podpora bootování z USB.
Optická drátová USB myš.
CZ klávesnice.
Velikost počítačové skříně: microtower nebo větší.
Skříň nesmí být plombovaná a musí umožňovat beznástrojové otevření.
Operační systém Windows 64-bit - OS Windows požadujeme z důvodu kompatibility s interními aplikacemi ZČU (Stag, Magion,...).
Existence ovladačů použitého HW ve Windows a Linux (Debian).
Záruka min. 36 měsíců, záruční servis NBD on site.</t>
  </si>
  <si>
    <t>Notebook 15,6"</t>
  </si>
  <si>
    <t>Procesor min. 14 jader min. 24 145 bodů passmark (https://www.cpubenchmark.net/).
Display min. FHD 1920x1080, antireflexní nebo matný, formát 15,6".
Grafická karta min. 4 530 bodů G3D Mark (https://www.videocardbenchmark.net/).
Min. 16GB RAM DDR5 min. 4800 MHz (možnost rozšíření na 32GB).
HDD min. 512GB SSD.
Integrovaná Webkamera HD min. 720p.
WiFi + Bluetoth ver. min 5.0.
Síťová karta 1 Gb/s Ethernet, RJ45. 
Minimálně: 1x USB-C, 2x USB port 3.2, 2x Thunderbolt 4 HDMI 2.1.
Podsvícená klávesnice.
Dokovací konektor.
Kovové nebo kompozitní šasi. 
Čtečka otisků prstů, čtečka čipových karet.
Hmotnost max. 1,8 kg.
Operační systém Windows 10 nebo vyšší 64-bit - OS Windows požadujeme z důvodu kompatibility s interními aplikacemi ZČU (Stag, Magion,...).   
Existence ovladačů použitého HW ve Windows + Linux.
Podpora prostřednictvím internetu musí umožňovat stahování ovladačů a manuálu z internetu adresně pro konkrétní zadaný typ (sériové číslo) zařízení.
Záruka min. 36 měsíců, servis NBD on site.</t>
  </si>
  <si>
    <t>Procesor min. 14 jader min. 26 880 bodů passmark (https://www.cpubenchmark.net/).
Display min. FHD 1920x1080, antireflexní nebo matný, formát 15,6".
Grafická karta min. 12 900 bodů G3D Mark (https://www.videocardbenchmark.net/).
Min. 16GB RAM DDR5 min. 4800 MHz (možnost rozšíření na 32GB).
HDD min. 512GB SSD.
Integrovaná Webkamera HD min. 720p.
WiFi + Bluetoth ver. min 5.0.
Síťová karta 1 Gb/s Ethernet, RJ45. 
Minimálně: 1x USB-C, 3x USB port 3.2, 1x Thunderbolt 4 HDMI 2.1.
Podsvícená klávesnice.
Dokovací konektor.
Kovové nebo kompozitní šasi. 
Čtečka otisků prstů, čtečka čipových karet.
Hmotnost max. 2,7 kg.
Operační systém Windows 10 nebo vyšší 64-bit - OS Windows požadujeme z důvodu kompatibility s interními aplikacemi ZČU (Stag, Magion,...).   
Existence ovladačů použitého HW ve Windows + Linux.
Podpora prostřednictvím internetu musí umožňovat stahování ovladačů a manuálu z internetu adresně pro konkrétní zadaný typ (sériové číslo) zařízení. 
Záruka min. 24 měsíců, servis NBD on site.</t>
  </si>
  <si>
    <t>Kapacita min 1TB.
Rozhraní: SATA III.
Rychlost čtení min. 560 MB/s.
Rychlost zápisu min. 530MB/s.
Životnost min. 600TBW.
Záruka min. 60 měsíců.</t>
  </si>
  <si>
    <t>Externí 2,5" USB-C disk</t>
  </si>
  <si>
    <t>Externí HDD min. 2TB, USB 3.2 Gen 1 (USB 3.0), kabel.</t>
  </si>
  <si>
    <r>
      <t xml:space="preserve">Procesor min. 14 jader min. 24 145 bodů passmark (https://www.cpubenchmark.net/).
Display min. FHD 1920x1080, antireflexní nebo matný, formát 15,6".
Grafická karta min. 4 530 bodů G3D Mark (https://www.videocardbenchmark.net/).
Grafická karta může být integrovaná.
Min. 16GB RAM DDR5 min. 4800 MHz (možnost rozšíření na 32GB).
HDD min. 512GB SSD.
Integrovaná Webkamera HD min. 720p.
WiFi + Bluetoth ver. min 5.0.
Síťová karta 1 Gb/s Ethernet, RJ45. 
Minimálně: 1x USB-C, 2x USB port 3.2, 2x Thunderbolt 4 HDMI 2.1.
Podsvícená klávesnice.
Dokovací konektor.
Kovové nebo kompozitní šasi.
Čtečka otisků prstů, čtečka čipových karet.
Hmotnost max. 1,8 kg.
</t>
    </r>
    <r>
      <rPr>
        <sz val="11"/>
        <rFont val="Calibri"/>
        <family val="2"/>
        <charset val="238"/>
        <scheme val="minor"/>
      </rPr>
      <t>Bez operačního systému.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Existence ovladačů použitého HW ve Windows + Linux.
Podpora prostřednictvím internetu musí umožňovat stahování ovladačů a manuálu z internetu adresně pro konkrétní zadaný typ (sériové číslo) zařízení. 
Záruka min. 36 měsíců, servis NBD on site.</t>
    </r>
  </si>
  <si>
    <r>
      <t>Dokovací stanice s vlastním napájecím adaptérem.
Min.: 2x DisplayPort, 1x HDMI 2.0, 1x Ethernet/LAN port, 1x Line in and line out, 3x USB 3.0 porty.
Dokovací stanice musí mít funkci napájení notebooku a být připo</t>
    </r>
    <r>
      <rPr>
        <sz val="11"/>
        <rFont val="Calibri"/>
        <family val="2"/>
        <charset val="238"/>
        <scheme val="minor"/>
      </rPr>
      <t xml:space="preserve">jitelná k pol.č. 3 - dodávanému notebooku a ten napájet.  </t>
    </r>
    <r>
      <rPr>
        <sz val="11"/>
        <color theme="1"/>
        <rFont val="Calibri"/>
        <family val="2"/>
        <charset val="238"/>
        <scheme val="minor"/>
      </rPr>
      <t xml:space="preserve">
Kabel na propojení notebooku a dokovací stanice.</t>
    </r>
  </si>
  <si>
    <t>Dokovací stanice k pol.č.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</si>
</sst>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20" xfId="0" applyNumberFormat="1" applyBorder="1"/>
    <xf numFmtId="0" fontId="3" fillId="6" borderId="1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21" xfId="0" applyNumberFormat="1" applyFont="1" applyFill="1" applyBorder="1" applyAlignment="1">
      <alignment horizontal="center" vertical="center" wrapText="1"/>
    </xf>
    <xf numFmtId="0" fontId="9" fillId="3" borderId="17" xfId="0" applyNumberFormat="1" applyFont="1" applyFill="1" applyBorder="1" applyAlignment="1">
      <alignment horizontal="center" vertical="center" wrapText="1"/>
    </xf>
    <xf numFmtId="0" fontId="9" fillId="3" borderId="14" xfId="0" applyNumberFormat="1" applyFont="1" applyFill="1" applyBorder="1" applyAlignment="1">
      <alignment horizontal="center" vertical="center" wrapText="1"/>
    </xf>
    <xf numFmtId="0" fontId="9" fillId="3" borderId="21" xfId="0" applyNumberFormat="1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4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G1" zoomScale="43" zoomScaleNormal="43" workbookViewId="0">
      <selection activeCell="R7" sqref="R7:R1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109375" style="1" customWidth="1"/>
    <col min="4" max="4" width="12.33203125" style="2" customWidth="1"/>
    <col min="5" max="5" width="10.5546875" style="3" customWidth="1"/>
    <col min="6" max="6" width="142" style="1" customWidth="1"/>
    <col min="7" max="7" width="26.109375" style="4" bestFit="1" customWidth="1"/>
    <col min="8" max="8" width="25.44140625" style="4" customWidth="1"/>
    <col min="9" max="9" width="24.6640625" style="4" customWidth="1"/>
    <col min="10" max="10" width="16.44140625" style="1" customWidth="1"/>
    <col min="11" max="11" width="28.33203125" style="5" hidden="1" customWidth="1"/>
    <col min="12" max="12" width="33.44140625" style="5" customWidth="1"/>
    <col min="13" max="13" width="34.5546875" style="5" customWidth="1"/>
    <col min="14" max="14" width="35.44140625" style="4" customWidth="1"/>
    <col min="15" max="15" width="26" style="4" bestFit="1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41.88671875" style="6" customWidth="1"/>
    <col min="23" max="16384" width="8.88671875" style="5"/>
  </cols>
  <sheetData>
    <row r="1" spans="1:22" ht="40.950000000000003" customHeight="1" x14ac:dyDescent="0.3">
      <c r="B1" s="87" t="s">
        <v>35</v>
      </c>
      <c r="C1" s="88"/>
      <c r="D1" s="8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89" t="s">
        <v>2</v>
      </c>
      <c r="H5" s="9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24</v>
      </c>
      <c r="V6" s="39" t="s">
        <v>25</v>
      </c>
    </row>
    <row r="7" spans="1:22" ht="319.5" customHeight="1" thickTop="1" x14ac:dyDescent="0.3">
      <c r="A7" s="20"/>
      <c r="B7" s="56">
        <v>1</v>
      </c>
      <c r="C7" s="57" t="s">
        <v>45</v>
      </c>
      <c r="D7" s="58">
        <v>4</v>
      </c>
      <c r="E7" s="59" t="s">
        <v>27</v>
      </c>
      <c r="F7" s="81" t="s">
        <v>46</v>
      </c>
      <c r="G7" s="121"/>
      <c r="H7" s="122"/>
      <c r="I7" s="100" t="s">
        <v>37</v>
      </c>
      <c r="J7" s="103" t="s">
        <v>33</v>
      </c>
      <c r="K7" s="106"/>
      <c r="L7" s="78" t="s">
        <v>38</v>
      </c>
      <c r="M7" s="112" t="s">
        <v>43</v>
      </c>
      <c r="N7" s="115" t="s">
        <v>44</v>
      </c>
      <c r="O7" s="118">
        <v>21</v>
      </c>
      <c r="P7" s="60">
        <f>D7*Q7</f>
        <v>131840</v>
      </c>
      <c r="Q7" s="61">
        <v>32960</v>
      </c>
      <c r="R7" s="125"/>
      <c r="S7" s="62">
        <f>D7*R7</f>
        <v>0</v>
      </c>
      <c r="T7" s="63" t="str">
        <f t="shared" ref="T7" si="0">IF(ISNUMBER(R7), IF(R7&gt;Q7,"NEVYHOVUJE","VYHOVUJE")," ")</f>
        <v xml:space="preserve"> </v>
      </c>
      <c r="U7" s="109"/>
      <c r="V7" s="64" t="s">
        <v>12</v>
      </c>
    </row>
    <row r="8" spans="1:22" ht="313.5" customHeight="1" x14ac:dyDescent="0.3">
      <c r="A8" s="20"/>
      <c r="B8" s="48">
        <v>2</v>
      </c>
      <c r="C8" s="49" t="s">
        <v>47</v>
      </c>
      <c r="D8" s="50">
        <v>1</v>
      </c>
      <c r="E8" s="51" t="s">
        <v>27</v>
      </c>
      <c r="F8" s="82" t="s">
        <v>49</v>
      </c>
      <c r="G8" s="123"/>
      <c r="H8" s="123"/>
      <c r="I8" s="101"/>
      <c r="J8" s="104"/>
      <c r="K8" s="107"/>
      <c r="L8" s="79" t="s">
        <v>39</v>
      </c>
      <c r="M8" s="113"/>
      <c r="N8" s="116"/>
      <c r="O8" s="119"/>
      <c r="P8" s="52">
        <f>D8*Q8</f>
        <v>38400</v>
      </c>
      <c r="Q8" s="53">
        <v>38400</v>
      </c>
      <c r="R8" s="126"/>
      <c r="S8" s="54">
        <f>D8*R8</f>
        <v>0</v>
      </c>
      <c r="T8" s="55" t="str">
        <f t="shared" ref="T8" si="1">IF(ISNUMBER(R8), IF(R8&gt;Q8,"NEVYHOVUJE","VYHOVUJE")," ")</f>
        <v xml:space="preserve"> </v>
      </c>
      <c r="U8" s="110"/>
      <c r="V8" s="66" t="s">
        <v>11</v>
      </c>
    </row>
    <row r="9" spans="1:22" ht="327.75" customHeight="1" x14ac:dyDescent="0.3">
      <c r="A9" s="20"/>
      <c r="B9" s="48">
        <v>3</v>
      </c>
      <c r="C9" s="49" t="s">
        <v>47</v>
      </c>
      <c r="D9" s="50">
        <v>1</v>
      </c>
      <c r="E9" s="51" t="s">
        <v>27</v>
      </c>
      <c r="F9" s="86" t="s">
        <v>53</v>
      </c>
      <c r="G9" s="123"/>
      <c r="H9" s="123"/>
      <c r="I9" s="101"/>
      <c r="J9" s="104"/>
      <c r="K9" s="107"/>
      <c r="L9" s="79" t="s">
        <v>38</v>
      </c>
      <c r="M9" s="113"/>
      <c r="N9" s="116"/>
      <c r="O9" s="119"/>
      <c r="P9" s="52">
        <f>D9*Q9</f>
        <v>31000</v>
      </c>
      <c r="Q9" s="53">
        <v>31000</v>
      </c>
      <c r="R9" s="126"/>
      <c r="S9" s="54">
        <f>D9*R9</f>
        <v>0</v>
      </c>
      <c r="T9" s="55" t="str">
        <f t="shared" ref="T9:T11" si="2">IF(ISNUMBER(R9), IF(R9&gt;Q9,"NEVYHOVUJE","VYHOVUJE")," ")</f>
        <v xml:space="preserve"> </v>
      </c>
      <c r="U9" s="110"/>
      <c r="V9" s="66" t="s">
        <v>11</v>
      </c>
    </row>
    <row r="10" spans="1:22" ht="303" customHeight="1" x14ac:dyDescent="0.3">
      <c r="A10" s="20"/>
      <c r="B10" s="48">
        <v>4</v>
      </c>
      <c r="C10" s="49" t="s">
        <v>47</v>
      </c>
      <c r="D10" s="50">
        <v>1</v>
      </c>
      <c r="E10" s="51" t="s">
        <v>27</v>
      </c>
      <c r="F10" s="82" t="s">
        <v>48</v>
      </c>
      <c r="G10" s="123"/>
      <c r="H10" s="123"/>
      <c r="I10" s="101"/>
      <c r="J10" s="104"/>
      <c r="K10" s="107"/>
      <c r="L10" s="79" t="s">
        <v>38</v>
      </c>
      <c r="M10" s="113"/>
      <c r="N10" s="116"/>
      <c r="O10" s="119"/>
      <c r="P10" s="52">
        <f>D10*Q10</f>
        <v>36130</v>
      </c>
      <c r="Q10" s="53">
        <v>36130</v>
      </c>
      <c r="R10" s="126"/>
      <c r="S10" s="54">
        <f>D10*R10</f>
        <v>0</v>
      </c>
      <c r="T10" s="55" t="str">
        <f t="shared" si="2"/>
        <v xml:space="preserve"> </v>
      </c>
      <c r="U10" s="110"/>
      <c r="V10" s="66" t="s">
        <v>11</v>
      </c>
    </row>
    <row r="11" spans="1:22" ht="98.25" customHeight="1" x14ac:dyDescent="0.3">
      <c r="A11" s="20"/>
      <c r="B11" s="48">
        <v>5</v>
      </c>
      <c r="C11" s="49" t="s">
        <v>55</v>
      </c>
      <c r="D11" s="50">
        <v>1</v>
      </c>
      <c r="E11" s="51" t="s">
        <v>27</v>
      </c>
      <c r="F11" s="86" t="s">
        <v>54</v>
      </c>
      <c r="G11" s="123"/>
      <c r="H11" s="65" t="s">
        <v>33</v>
      </c>
      <c r="I11" s="101"/>
      <c r="J11" s="104"/>
      <c r="K11" s="107"/>
      <c r="L11" s="79" t="s">
        <v>40</v>
      </c>
      <c r="M11" s="113"/>
      <c r="N11" s="116"/>
      <c r="O11" s="119"/>
      <c r="P11" s="52">
        <f>D11*Q11</f>
        <v>6630</v>
      </c>
      <c r="Q11" s="53">
        <v>6630</v>
      </c>
      <c r="R11" s="126"/>
      <c r="S11" s="54">
        <f>D11*R11</f>
        <v>0</v>
      </c>
      <c r="T11" s="55" t="str">
        <f t="shared" si="2"/>
        <v xml:space="preserve"> </v>
      </c>
      <c r="U11" s="110"/>
      <c r="V11" s="66" t="s">
        <v>14</v>
      </c>
    </row>
    <row r="12" spans="1:22" ht="132" customHeight="1" x14ac:dyDescent="0.3">
      <c r="A12" s="20"/>
      <c r="B12" s="48">
        <v>6</v>
      </c>
      <c r="C12" s="49" t="s">
        <v>36</v>
      </c>
      <c r="D12" s="50">
        <v>2</v>
      </c>
      <c r="E12" s="51" t="s">
        <v>27</v>
      </c>
      <c r="F12" s="82" t="s">
        <v>50</v>
      </c>
      <c r="G12" s="123"/>
      <c r="H12" s="65" t="s">
        <v>33</v>
      </c>
      <c r="I12" s="101"/>
      <c r="J12" s="104"/>
      <c r="K12" s="107"/>
      <c r="L12" s="79" t="s">
        <v>41</v>
      </c>
      <c r="M12" s="113"/>
      <c r="N12" s="116"/>
      <c r="O12" s="119"/>
      <c r="P12" s="52">
        <f>D12*Q12</f>
        <v>4600</v>
      </c>
      <c r="Q12" s="53">
        <v>2300</v>
      </c>
      <c r="R12" s="126"/>
      <c r="S12" s="54">
        <f>D12*R12</f>
        <v>0</v>
      </c>
      <c r="T12" s="55" t="str">
        <f t="shared" ref="T12:T13" si="3">IF(ISNUMBER(R12), IF(R12&gt;Q12,"NEVYHOVUJE","VYHOVUJE")," ")</f>
        <v xml:space="preserve"> </v>
      </c>
      <c r="U12" s="110"/>
      <c r="V12" s="66" t="s">
        <v>13</v>
      </c>
    </row>
    <row r="13" spans="1:22" ht="98.25" customHeight="1" thickBot="1" x14ac:dyDescent="0.35">
      <c r="A13" s="77"/>
      <c r="B13" s="67">
        <v>7</v>
      </c>
      <c r="C13" s="68" t="s">
        <v>51</v>
      </c>
      <c r="D13" s="69">
        <v>1</v>
      </c>
      <c r="E13" s="70" t="s">
        <v>27</v>
      </c>
      <c r="F13" s="83" t="s">
        <v>52</v>
      </c>
      <c r="G13" s="124"/>
      <c r="H13" s="71" t="s">
        <v>33</v>
      </c>
      <c r="I13" s="102"/>
      <c r="J13" s="105"/>
      <c r="K13" s="108"/>
      <c r="L13" s="80" t="s">
        <v>42</v>
      </c>
      <c r="M13" s="114"/>
      <c r="N13" s="117"/>
      <c r="O13" s="120"/>
      <c r="P13" s="73">
        <f>D13*Q13</f>
        <v>1900</v>
      </c>
      <c r="Q13" s="74">
        <v>1900</v>
      </c>
      <c r="R13" s="127"/>
      <c r="S13" s="75">
        <f>D13*R13</f>
        <v>0</v>
      </c>
      <c r="T13" s="76" t="str">
        <f t="shared" si="3"/>
        <v xml:space="preserve"> </v>
      </c>
      <c r="U13" s="111"/>
      <c r="V13" s="72" t="s">
        <v>13</v>
      </c>
    </row>
    <row r="14" spans="1:22" ht="17.399999999999999" customHeight="1" thickTop="1" thickBot="1" x14ac:dyDescent="0.35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5">
      <c r="B15" s="98" t="s">
        <v>31</v>
      </c>
      <c r="C15" s="98"/>
      <c r="D15" s="98"/>
      <c r="E15" s="98"/>
      <c r="F15" s="98"/>
      <c r="G15" s="98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95" t="s">
        <v>10</v>
      </c>
      <c r="S15" s="96"/>
      <c r="T15" s="97"/>
      <c r="U15" s="24"/>
      <c r="V15" s="25"/>
    </row>
    <row r="16" spans="1:22" ht="50.4" customHeight="1" thickTop="1" thickBot="1" x14ac:dyDescent="0.35">
      <c r="B16" s="99" t="s">
        <v>29</v>
      </c>
      <c r="C16" s="99"/>
      <c r="D16" s="99"/>
      <c r="E16" s="99"/>
      <c r="F16" s="99"/>
      <c r="G16" s="99"/>
      <c r="H16" s="99"/>
      <c r="I16" s="26"/>
      <c r="L16" s="9"/>
      <c r="M16" s="9"/>
      <c r="N16" s="9"/>
      <c r="O16" s="27"/>
      <c r="P16" s="27"/>
      <c r="Q16" s="28">
        <f>SUM(P7:P13)</f>
        <v>250500</v>
      </c>
      <c r="R16" s="92">
        <f>SUM(S7:S13)</f>
        <v>0</v>
      </c>
      <c r="S16" s="93"/>
      <c r="T16" s="94"/>
    </row>
    <row r="17" spans="2:19" ht="15" thickTop="1" x14ac:dyDescent="0.3">
      <c r="B17" s="91" t="s">
        <v>30</v>
      </c>
      <c r="C17" s="91"/>
      <c r="D17" s="91"/>
      <c r="E17" s="91"/>
      <c r="F17" s="91"/>
      <c r="G17" s="91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6"/>
      <c r="C18" s="46"/>
      <c r="D18" s="46"/>
      <c r="E18" s="46"/>
      <c r="F18" s="46"/>
      <c r="G18" s="85"/>
      <c r="H18" s="8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6"/>
      <c r="C19" s="46"/>
      <c r="D19" s="46"/>
      <c r="E19" s="46"/>
      <c r="F19" s="46"/>
      <c r="G19" s="85"/>
      <c r="H19" s="8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3">
      <c r="B20" s="46"/>
      <c r="C20" s="46"/>
      <c r="D20" s="46"/>
      <c r="E20" s="46"/>
      <c r="F20" s="46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5"/>
      <c r="H99" s="8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85"/>
      <c r="H100" s="8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85"/>
      <c r="H101" s="85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85"/>
      <c r="H102" s="85"/>
      <c r="I102" s="11"/>
      <c r="J102" s="11"/>
      <c r="K102" s="11"/>
      <c r="L102" s="11"/>
      <c r="M102" s="11"/>
      <c r="N102" s="6"/>
      <c r="O102" s="6"/>
      <c r="P102" s="6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</sheetData>
  <sheetProtection algorithmName="SHA-512" hashValue="JVVTnpq1Aa56WNwzEz9xcqIC8BX72doAFvXWKxVOcdxsbjtoNH9eys3RXUVk4e33sy2+285mW5jbXYv3hSaggQ==" saltValue="8JajSyuNdcOoxAArSfh1Nw==" spinCount="100000" sheet="1" objects="1" scenarios="1"/>
  <mergeCells count="14">
    <mergeCell ref="U7:U13"/>
    <mergeCell ref="M7:M13"/>
    <mergeCell ref="N7:N13"/>
    <mergeCell ref="O7:O13"/>
    <mergeCell ref="B1:D1"/>
    <mergeCell ref="G5:H5"/>
    <mergeCell ref="B17:G17"/>
    <mergeCell ref="R16:T16"/>
    <mergeCell ref="R15:T15"/>
    <mergeCell ref="B15:G15"/>
    <mergeCell ref="B16:H16"/>
    <mergeCell ref="I7:I13"/>
    <mergeCell ref="J7:J13"/>
    <mergeCell ref="K7:K13"/>
  </mergeCells>
  <conditionalFormatting sqref="B7:B13 D7:D13">
    <cfRule type="containsBlanks" dxfId="23" priority="96">
      <formula>LEN(TRIM(B7))=0</formula>
    </cfRule>
  </conditionalFormatting>
  <conditionalFormatting sqref="B7:B13">
    <cfRule type="cellIs" dxfId="22" priority="93" operator="greaterThanOrEqual">
      <formula>1</formula>
    </cfRule>
  </conditionalFormatting>
  <conditionalFormatting sqref="T7:T13">
    <cfRule type="cellIs" dxfId="21" priority="80" operator="equal">
      <formula>"VYHOVUJE"</formula>
    </cfRule>
  </conditionalFormatting>
  <conditionalFormatting sqref="T7:T13">
    <cfRule type="cellIs" dxfId="20" priority="79" operator="equal">
      <formula>"NEVYHOVUJE"</formula>
    </cfRule>
  </conditionalFormatting>
  <conditionalFormatting sqref="G7:H7 R7:R13 G8:G13">
    <cfRule type="containsBlanks" dxfId="19" priority="73">
      <formula>LEN(TRIM(G7))=0</formula>
    </cfRule>
  </conditionalFormatting>
  <conditionalFormatting sqref="G7:H7 R7:R13 G8:G13">
    <cfRule type="notContainsBlanks" dxfId="18" priority="71">
      <formula>LEN(TRIM(G7))&gt;0</formula>
    </cfRule>
  </conditionalFormatting>
  <conditionalFormatting sqref="G7:H7 R7:R13 G8:G13">
    <cfRule type="notContainsBlanks" dxfId="17" priority="70">
      <formula>LEN(TRIM(G7))&gt;0</formula>
    </cfRule>
  </conditionalFormatting>
  <conditionalFormatting sqref="G7:H7 G8:G13">
    <cfRule type="notContainsBlanks" dxfId="16" priority="69">
      <formula>LEN(TRIM(G7))&gt;0</formula>
    </cfRule>
  </conditionalFormatting>
  <conditionalFormatting sqref="H11:H13">
    <cfRule type="containsBlanks" dxfId="15" priority="16">
      <formula>LEN(TRIM(H11))=0</formula>
    </cfRule>
  </conditionalFormatting>
  <conditionalFormatting sqref="H11:H13">
    <cfRule type="notContainsBlanks" dxfId="14" priority="15">
      <formula>LEN(TRIM(H11))&gt;0</formula>
    </cfRule>
  </conditionalFormatting>
  <conditionalFormatting sqref="H11:H13">
    <cfRule type="notContainsBlanks" dxfId="13" priority="14">
      <formula>LEN(TRIM(H11))&gt;0</formula>
    </cfRule>
  </conditionalFormatting>
  <conditionalFormatting sqref="H11:H13">
    <cfRule type="notContainsBlanks" dxfId="12" priority="13">
      <formula>LEN(TRIM(H11))&gt;0</formula>
    </cfRule>
  </conditionalFormatting>
  <conditionalFormatting sqref="H10">
    <cfRule type="containsBlanks" dxfId="11" priority="12">
      <formula>LEN(TRIM(H10))=0</formula>
    </cfRule>
  </conditionalFormatting>
  <conditionalFormatting sqref="H10">
    <cfRule type="notContainsBlanks" dxfId="10" priority="11">
      <formula>LEN(TRIM(H10))&gt;0</formula>
    </cfRule>
  </conditionalFormatting>
  <conditionalFormatting sqref="H10">
    <cfRule type="notContainsBlanks" dxfId="9" priority="10">
      <formula>LEN(TRIM(H10))&gt;0</formula>
    </cfRule>
  </conditionalFormatting>
  <conditionalFormatting sqref="H10">
    <cfRule type="notContainsBlanks" dxfId="8" priority="9">
      <formula>LEN(TRIM(H10))&gt;0</formula>
    </cfRule>
  </conditionalFormatting>
  <conditionalFormatting sqref="H9">
    <cfRule type="containsBlanks" dxfId="7" priority="8">
      <formula>LEN(TRIM(H9))=0</formula>
    </cfRule>
  </conditionalFormatting>
  <conditionalFormatting sqref="H9">
    <cfRule type="notContainsBlanks" dxfId="6" priority="7">
      <formula>LEN(TRIM(H9))&gt;0</formula>
    </cfRule>
  </conditionalFormatting>
  <conditionalFormatting sqref="H9">
    <cfRule type="notContainsBlanks" dxfId="5" priority="6">
      <formula>LEN(TRIM(H9))&gt;0</formula>
    </cfRule>
  </conditionalFormatting>
  <conditionalFormatting sqref="H9">
    <cfRule type="notContainsBlanks" dxfId="4" priority="5">
      <formula>LEN(TRIM(H9))&gt;0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2022-10-25T07:21:51Z</cp:lastPrinted>
  <dcterms:created xsi:type="dcterms:W3CDTF">2014-03-05T12:43:32Z</dcterms:created>
  <dcterms:modified xsi:type="dcterms:W3CDTF">2022-10-25T08:00:11Z</dcterms:modified>
</cp:coreProperties>
</file>